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5192" windowHeight="7428"/>
  </bookViews>
  <sheets>
    <sheet name="Лист1" sheetId="1" r:id="rId1"/>
  </sheets>
  <definedNames>
    <definedName name="_xlnm.Print_Area" localSheetId="0">Лист1!$A$1:$H$40</definedName>
  </definedNames>
  <calcPr calcId="144525"/>
</workbook>
</file>

<file path=xl/calcChain.xml><?xml version="1.0" encoding="utf-8"?>
<calcChain xmlns="http://schemas.openxmlformats.org/spreadsheetml/2006/main">
  <c r="H29" i="1" l="1"/>
  <c r="H14" i="1"/>
  <c r="G14" i="1"/>
  <c r="B8" i="1"/>
  <c r="G10" i="1"/>
  <c r="H20" i="1"/>
  <c r="H13" i="1"/>
  <c r="F8" i="1"/>
  <c r="E8" i="1"/>
  <c r="F31" i="1"/>
  <c r="E31" i="1"/>
  <c r="C31" i="1"/>
  <c r="B31" i="1"/>
  <c r="H12" i="1" l="1"/>
  <c r="H21" i="1"/>
  <c r="F19" i="1" l="1"/>
  <c r="C19" i="1"/>
  <c r="B19" i="1"/>
  <c r="E19" i="1"/>
  <c r="C38" i="1"/>
  <c r="B38" i="1"/>
  <c r="G25" i="1"/>
  <c r="D25" i="1"/>
  <c r="H25" i="1"/>
  <c r="C8" i="1"/>
  <c r="H19" i="1" l="1"/>
  <c r="G19" i="1"/>
  <c r="G24" i="1" l="1"/>
  <c r="G26" i="1"/>
  <c r="G27" i="1"/>
  <c r="G28" i="1"/>
  <c r="G29" i="1"/>
  <c r="G21" i="1" l="1"/>
  <c r="H28" i="1"/>
  <c r="D27" i="1"/>
  <c r="D21" i="1"/>
  <c r="H24" i="1"/>
  <c r="F38" i="1"/>
  <c r="E38" i="1"/>
  <c r="G13" i="1"/>
  <c r="G12" i="1"/>
  <c r="G9" i="1"/>
  <c r="E22" i="1"/>
  <c r="C22" i="1"/>
  <c r="B22" i="1"/>
  <c r="G20" i="1"/>
  <c r="D26" i="1"/>
  <c r="D28" i="1"/>
  <c r="D29" i="1"/>
  <c r="D24" i="1"/>
  <c r="D20" i="1"/>
  <c r="D19" i="1"/>
  <c r="D13" i="1"/>
  <c r="D14" i="1"/>
  <c r="D11" i="1"/>
  <c r="D9" i="1"/>
  <c r="D12" i="1"/>
  <c r="D31" i="1" l="1"/>
  <c r="B32" i="1"/>
  <c r="E32" i="1"/>
  <c r="C32" i="1"/>
  <c r="G31" i="1"/>
  <c r="F22" i="1"/>
  <c r="H22" i="1" s="1"/>
  <c r="G8" i="1"/>
  <c r="D8" i="1"/>
  <c r="D22" i="1" l="1"/>
  <c r="G22" i="1"/>
  <c r="F32" i="1"/>
</calcChain>
</file>

<file path=xl/sharedStrings.xml><?xml version="1.0" encoding="utf-8"?>
<sst xmlns="http://schemas.openxmlformats.org/spreadsheetml/2006/main" count="57" uniqueCount="47">
  <si>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</si>
  <si>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</si>
  <si>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</si>
  <si>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</si>
  <si>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</si>
  <si>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</si>
  <si>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</si>
  <si>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</si>
  <si>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</si>
  <si>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</si>
  <si>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</si>
  <si>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</si>
  <si>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</si>
  <si>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</si>
  <si>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</si>
  <si>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</si>
  <si>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</si>
  <si>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</si>
  <si>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</si>
  <si>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</si>
  <si>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</si>
  <si>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Председатель
комитета финансов администрации 
Марксовского муниципального района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</si>
  <si>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</si>
  <si>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</si>
  <si>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</si>
  <si>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</si>
  <si>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</si>
  <si>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</si>
  <si>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</si>
  <si>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</si>
  <si>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</si>
  <si>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</si>
  <si>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</si>
  <si>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</si>
  <si>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</si>
  <si>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</si>
  <si>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</si>
  <si>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</si>
  <si>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свыше 200</t>
  </si>
  <si>
    <t>Приложение № 3</t>
  </si>
  <si>
    <t>Темп роста, в % (2022 г./ 2021 г.)</t>
  </si>
  <si>
    <t>налоги  на товары (работы, услуги), реализуемые на территории   Российской Федерации</t>
  </si>
  <si>
    <t xml:space="preserve">Инициативные платежи </t>
  </si>
  <si>
    <t xml:space="preserve"> об исполнении бюджета Липовского муниципального образования за 1 полугодие 2022 года в сравнении с 1 полугодием 2021 годом</t>
  </si>
  <si>
    <t>на 1 июля 2021 года</t>
  </si>
  <si>
    <t>на 1 июля 2022 года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</si>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</sst>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2" zoomScale="80" zoomScaleNormal="80" zoomScaleSheetLayoutView="87" workbookViewId="0">
      <selection activeCell="J14" sqref="J14"/>
    </sheetView>
  </sheetViews>
  <sheetFormatPr defaultRowHeight="14.4" x14ac:dyDescent="0.3"/>
  <cols>
    <col min="1" max="1" width="43.109375" customWidth="1"/>
    <col min="2" max="2" width="14" customWidth="1"/>
    <col min="3" max="3" width="14.44140625" customWidth="1"/>
    <col min="4" max="4" width="13.5546875" customWidth="1"/>
    <col min="5" max="5" width="14.5546875" customWidth="1"/>
    <col min="6" max="6" width="14.44140625" customWidth="1"/>
    <col min="7" max="7" width="12.6640625" customWidth="1"/>
    <col min="8" max="8" width="12.33203125" customWidth="1"/>
  </cols>
  <sheetData>
    <row r="1" spans="1:8" x14ac:dyDescent="0.3">
      <c r="G1" s="24" t="s">
        <v>39</v>
      </c>
      <c r="H1" s="24"/>
    </row>
    <row r="2" spans="1:8" ht="35.25" customHeight="1" x14ac:dyDescent="0.3">
      <c r="A2" s="25" t="s">
        <v>24</v>
      </c>
      <c r="B2" s="25"/>
      <c r="C2" s="25"/>
      <c r="D2" s="25"/>
      <c r="E2" s="25"/>
      <c r="F2" s="25"/>
      <c r="G2" s="25"/>
      <c r="H2" s="25"/>
    </row>
    <row r="3" spans="1:8" ht="32.25" customHeight="1" x14ac:dyDescent="0.3">
      <c r="A3" s="25" t="s">
        <v>43</v>
      </c>
      <c r="B3" s="25"/>
      <c r="C3" s="25"/>
      <c r="D3" s="25"/>
      <c r="E3" s="25"/>
      <c r="F3" s="25"/>
      <c r="G3" s="25"/>
      <c r="H3" s="25"/>
    </row>
    <row r="4" spans="1:8" ht="17.25" customHeight="1" x14ac:dyDescent="0.3">
      <c r="A4" s="1"/>
      <c r="B4" s="1"/>
      <c r="C4" s="1"/>
      <c r="D4" s="2"/>
      <c r="E4" s="1"/>
      <c r="F4" s="1"/>
      <c r="G4" s="2"/>
      <c r="H4" s="2" t="s">
        <v>17</v>
      </c>
    </row>
    <row r="5" spans="1:8" ht="17.25" customHeight="1" x14ac:dyDescent="0.3">
      <c r="A5" s="33" t="s">
        <v>0</v>
      </c>
      <c r="B5" s="27" t="s">
        <v>44</v>
      </c>
      <c r="C5" s="28"/>
      <c r="D5" s="32"/>
      <c r="E5" s="35" t="s">
        <v>45</v>
      </c>
      <c r="F5" s="36"/>
      <c r="G5" s="37"/>
      <c r="H5" s="17"/>
    </row>
    <row r="6" spans="1:8" ht="59.25" customHeight="1" x14ac:dyDescent="0.3">
      <c r="A6" s="34"/>
      <c r="B6" s="18" t="s">
        <v>34</v>
      </c>
      <c r="C6" s="18" t="s">
        <v>35</v>
      </c>
      <c r="D6" s="18" t="s">
        <v>16</v>
      </c>
      <c r="E6" s="18" t="s">
        <v>36</v>
      </c>
      <c r="F6" s="18" t="s">
        <v>35</v>
      </c>
      <c r="G6" s="18" t="s">
        <v>16</v>
      </c>
      <c r="H6" s="19" t="s">
        <v>40</v>
      </c>
    </row>
    <row r="7" spans="1:8" x14ac:dyDescent="0.3">
      <c r="A7" s="27" t="s">
        <v>1</v>
      </c>
      <c r="B7" s="28"/>
      <c r="C7" s="28"/>
      <c r="D7" s="28"/>
      <c r="E7" s="28"/>
      <c r="F7" s="28"/>
      <c r="G7" s="28"/>
      <c r="H7" s="28"/>
    </row>
    <row r="8" spans="1:8" x14ac:dyDescent="0.3">
      <c r="A8" s="4" t="s">
        <v>2</v>
      </c>
      <c r="B8" s="5">
        <f>SUM(B9:B18)</f>
        <v>4086.2</v>
      </c>
      <c r="C8" s="5">
        <f>SUM(C9:C16)</f>
        <v>1031.3</v>
      </c>
      <c r="D8" s="5">
        <f>C8/B8*100</f>
        <v>25.238607997650632</v>
      </c>
      <c r="E8" s="14">
        <f>SUM(E9:E17)</f>
        <v>6171.5</v>
      </c>
      <c r="F8" s="14">
        <f>SUM(F9:F17)</f>
        <v>3759.4</v>
      </c>
      <c r="G8" s="14">
        <f t="shared" ref="G8:G14" si="0">F8/E8*100</f>
        <v>60.915498663209924</v>
      </c>
      <c r="H8" s="22" t="s">
        <v>38</v>
      </c>
    </row>
    <row r="9" spans="1:8" ht="27.6" x14ac:dyDescent="0.3">
      <c r="A9" s="6" t="s">
        <v>19</v>
      </c>
      <c r="B9" s="3">
        <v>705</v>
      </c>
      <c r="C9" s="3">
        <v>279.7</v>
      </c>
      <c r="D9" s="3">
        <f t="shared" ref="D9:D19" si="1">C9/B9*100</f>
        <v>39.673758865248224</v>
      </c>
      <c r="E9" s="3">
        <v>605</v>
      </c>
      <c r="F9" s="3">
        <v>577.4</v>
      </c>
      <c r="G9" s="15">
        <f t="shared" si="0"/>
        <v>95.438016528925615</v>
      </c>
      <c r="H9" s="23" t="s">
        <v>38</v>
      </c>
    </row>
    <row r="10" spans="1:8" ht="41.4" x14ac:dyDescent="0.3">
      <c r="A10" s="6" t="s">
        <v>41</v>
      </c>
      <c r="B10" s="3"/>
      <c r="C10" s="3"/>
      <c r="D10" s="3"/>
      <c r="E10" s="3">
        <v>3881</v>
      </c>
      <c r="F10" s="3">
        <v>2102</v>
      </c>
      <c r="G10" s="15">
        <f t="shared" si="0"/>
        <v>54.161298634372578</v>
      </c>
      <c r="H10" s="23"/>
    </row>
    <row r="11" spans="1:8" x14ac:dyDescent="0.3">
      <c r="A11" s="6" t="s">
        <v>30</v>
      </c>
      <c r="B11" s="3">
        <v>79.2</v>
      </c>
      <c r="C11" s="3">
        <v>85.5</v>
      </c>
      <c r="D11" s="3">
        <f>C11/B11*100</f>
        <v>107.95454545454545</v>
      </c>
      <c r="E11" s="3">
        <v>103.3</v>
      </c>
      <c r="F11" s="3">
        <v>278.60000000000002</v>
      </c>
      <c r="G11" s="15" t="s">
        <v>38</v>
      </c>
      <c r="H11" s="15" t="s">
        <v>38</v>
      </c>
    </row>
    <row r="12" spans="1:8" x14ac:dyDescent="0.3">
      <c r="A12" s="6" t="s">
        <v>28</v>
      </c>
      <c r="B12" s="3">
        <v>1957</v>
      </c>
      <c r="C12" s="3">
        <v>627.4</v>
      </c>
      <c r="D12" s="3">
        <f t="shared" si="1"/>
        <v>32.05927439959121</v>
      </c>
      <c r="E12" s="3">
        <v>1537.2</v>
      </c>
      <c r="F12" s="3">
        <v>773.4</v>
      </c>
      <c r="G12" s="15">
        <f t="shared" si="0"/>
        <v>50.312256049960965</v>
      </c>
      <c r="H12" s="23">
        <f t="shared" ref="H12:H22" si="2">SUM(F12/C12)*100</f>
        <v>123.27064073956009</v>
      </c>
    </row>
    <row r="13" spans="1:8" x14ac:dyDescent="0.3">
      <c r="A13" s="6" t="s">
        <v>29</v>
      </c>
      <c r="B13" s="3">
        <v>15</v>
      </c>
      <c r="C13" s="3">
        <v>5.3</v>
      </c>
      <c r="D13" s="3">
        <f>C13/B13*100</f>
        <v>35.333333333333336</v>
      </c>
      <c r="E13" s="3">
        <v>15</v>
      </c>
      <c r="F13" s="3">
        <v>5.2</v>
      </c>
      <c r="G13" s="15">
        <f t="shared" si="0"/>
        <v>34.666666666666671</v>
      </c>
      <c r="H13" s="23">
        <f t="shared" si="2"/>
        <v>98.113207547169822</v>
      </c>
    </row>
    <row r="14" spans="1:8" ht="45" customHeight="1" x14ac:dyDescent="0.3">
      <c r="A14" s="6" t="s">
        <v>3</v>
      </c>
      <c r="B14" s="3">
        <v>50</v>
      </c>
      <c r="C14" s="3">
        <v>25.6</v>
      </c>
      <c r="D14" s="3">
        <f t="shared" si="1"/>
        <v>51.2</v>
      </c>
      <c r="E14" s="3">
        <v>30</v>
      </c>
      <c r="F14" s="3">
        <v>15.3</v>
      </c>
      <c r="G14" s="15">
        <f t="shared" si="0"/>
        <v>51</v>
      </c>
      <c r="H14" s="23">
        <f t="shared" si="2"/>
        <v>59.765625</v>
      </c>
    </row>
    <row r="15" spans="1:8" ht="29.25" customHeight="1" x14ac:dyDescent="0.3">
      <c r="A15" s="6" t="s">
        <v>26</v>
      </c>
      <c r="B15" s="3"/>
      <c r="C15" s="3">
        <v>7.8</v>
      </c>
      <c r="D15" s="3"/>
      <c r="E15" s="3"/>
      <c r="F15" s="3">
        <v>37.5</v>
      </c>
      <c r="G15" s="15"/>
      <c r="H15" s="23" t="s">
        <v>38</v>
      </c>
    </row>
    <row r="16" spans="1:8" ht="30" customHeight="1" x14ac:dyDescent="0.3">
      <c r="A16" s="6" t="s">
        <v>4</v>
      </c>
      <c r="B16" s="3">
        <v>1200</v>
      </c>
      <c r="C16" s="3"/>
      <c r="D16" s="3"/>
      <c r="E16" s="3"/>
      <c r="F16" s="3">
        <v>-30</v>
      </c>
      <c r="G16" s="15"/>
      <c r="H16" s="23"/>
    </row>
    <row r="17" spans="1:8" x14ac:dyDescent="0.3">
      <c r="A17" s="6" t="s">
        <v>42</v>
      </c>
      <c r="B17" s="3"/>
      <c r="C17" s="3"/>
      <c r="D17" s="3"/>
      <c r="E17" s="3"/>
      <c r="F17" s="3"/>
      <c r="G17" s="15"/>
      <c r="H17" s="23"/>
    </row>
    <row r="18" spans="1:8" x14ac:dyDescent="0.3">
      <c r="A18" s="6" t="s">
        <v>46</v>
      </c>
      <c r="B18" s="3">
        <v>80</v>
      </c>
      <c r="C18" s="3"/>
      <c r="D18" s="3"/>
      <c r="E18" s="3"/>
      <c r="F18" s="3"/>
      <c r="G18" s="15"/>
      <c r="H18" s="23"/>
    </row>
    <row r="19" spans="1:8" x14ac:dyDescent="0.3">
      <c r="A19" s="4" t="s">
        <v>5</v>
      </c>
      <c r="B19" s="5">
        <f>B20</f>
        <v>5685.9</v>
      </c>
      <c r="C19" s="5">
        <f>C20</f>
        <v>1196</v>
      </c>
      <c r="D19" s="5">
        <f t="shared" si="1"/>
        <v>21.034488823229395</v>
      </c>
      <c r="E19" s="14">
        <f>E20</f>
        <v>9532.1</v>
      </c>
      <c r="F19" s="14">
        <f>F20</f>
        <v>184.8</v>
      </c>
      <c r="G19" s="14">
        <f t="shared" ref="G19" si="3">F19/E19*100</f>
        <v>1.9387123508985429</v>
      </c>
      <c r="H19" s="22">
        <f t="shared" si="2"/>
        <v>15.451505016722408</v>
      </c>
    </row>
    <row r="20" spans="1:8" ht="30" customHeight="1" x14ac:dyDescent="0.3">
      <c r="A20" s="6" t="s">
        <v>20</v>
      </c>
      <c r="B20" s="3">
        <v>5685.9</v>
      </c>
      <c r="C20" s="3">
        <v>1196</v>
      </c>
      <c r="D20" s="3">
        <f>C20/B20*100</f>
        <v>21.034488823229395</v>
      </c>
      <c r="E20" s="3">
        <v>9532.1</v>
      </c>
      <c r="F20" s="3">
        <v>184.8</v>
      </c>
      <c r="G20" s="15">
        <f t="shared" ref="G20:G22" si="4">F20/E20*100</f>
        <v>1.9387123508985429</v>
      </c>
      <c r="H20" s="23">
        <f t="shared" si="2"/>
        <v>15.451505016722408</v>
      </c>
    </row>
    <row r="21" spans="1:8" ht="19.5" hidden="1" customHeight="1" x14ac:dyDescent="0.3">
      <c r="A21" s="6" t="s">
        <v>23</v>
      </c>
      <c r="B21" s="3"/>
      <c r="C21" s="3"/>
      <c r="D21" s="3" t="e">
        <f>C21/B21*100</f>
        <v>#DIV/0!</v>
      </c>
      <c r="E21" s="3"/>
      <c r="F21" s="3"/>
      <c r="G21" s="15" t="e">
        <f t="shared" si="4"/>
        <v>#DIV/0!</v>
      </c>
      <c r="H21" s="23" t="e">
        <f t="shared" si="2"/>
        <v>#DIV/0!</v>
      </c>
    </row>
    <row r="22" spans="1:8" x14ac:dyDescent="0.3">
      <c r="A22" s="4" t="s">
        <v>6</v>
      </c>
      <c r="B22" s="5">
        <f>B8+B19</f>
        <v>9772.0999999999985</v>
      </c>
      <c r="C22" s="5">
        <f>C8+C19</f>
        <v>2227.3000000000002</v>
      </c>
      <c r="D22" s="5">
        <f>C22/B22*100</f>
        <v>22.7924397007808</v>
      </c>
      <c r="E22" s="14">
        <f>E8+E19</f>
        <v>15703.6</v>
      </c>
      <c r="F22" s="14">
        <f>F8+F19</f>
        <v>3944.2000000000003</v>
      </c>
      <c r="G22" s="14">
        <f t="shared" si="4"/>
        <v>25.116533788430679</v>
      </c>
      <c r="H22" s="22">
        <f t="shared" si="2"/>
        <v>177.08436223229918</v>
      </c>
    </row>
    <row r="23" spans="1:8" x14ac:dyDescent="0.3">
      <c r="A23" s="29" t="s">
        <v>7</v>
      </c>
      <c r="B23" s="30"/>
      <c r="C23" s="30"/>
      <c r="D23" s="30"/>
      <c r="E23" s="30"/>
      <c r="F23" s="30"/>
      <c r="G23" s="30"/>
      <c r="H23" s="31"/>
    </row>
    <row r="24" spans="1:8" ht="18.75" customHeight="1" x14ac:dyDescent="0.3">
      <c r="A24" s="9" t="s">
        <v>8</v>
      </c>
      <c r="B24" s="10">
        <v>5177.7</v>
      </c>
      <c r="C24" s="10">
        <v>1769</v>
      </c>
      <c r="D24" s="10">
        <f t="shared" ref="D24:D29" si="5">C24/B24*100</f>
        <v>34.165749270911796</v>
      </c>
      <c r="E24" s="10">
        <v>6593</v>
      </c>
      <c r="F24" s="10">
        <v>2779.5</v>
      </c>
      <c r="G24" s="15">
        <f>F24/E24*100</f>
        <v>42.158349764902169</v>
      </c>
      <c r="H24" s="23">
        <f t="shared" ref="H24:H29" si="6">SUM(F24/C24)*100</f>
        <v>157.12266817410966</v>
      </c>
    </row>
    <row r="25" spans="1:8" ht="18.75" customHeight="1" x14ac:dyDescent="0.3">
      <c r="A25" s="9" t="s">
        <v>33</v>
      </c>
      <c r="B25" s="10">
        <v>234.2</v>
      </c>
      <c r="C25" s="11">
        <v>97.6</v>
      </c>
      <c r="D25" s="10">
        <f t="shared" si="5"/>
        <v>41.673783091374894</v>
      </c>
      <c r="E25" s="10">
        <v>249.2</v>
      </c>
      <c r="F25" s="11">
        <v>101.8</v>
      </c>
      <c r="G25" s="15">
        <f>F25/E25*100</f>
        <v>40.850722311396467</v>
      </c>
      <c r="H25" s="23">
        <f t="shared" si="6"/>
        <v>104.3032786885246</v>
      </c>
    </row>
    <row r="26" spans="1:8" x14ac:dyDescent="0.3">
      <c r="A26" s="6" t="s">
        <v>9</v>
      </c>
      <c r="B26" s="3">
        <v>3020.8</v>
      </c>
      <c r="C26" s="3">
        <v>47.7</v>
      </c>
      <c r="D26" s="3">
        <f t="shared" si="5"/>
        <v>1.5790519067796611</v>
      </c>
      <c r="E26" s="3">
        <v>12938</v>
      </c>
      <c r="F26" s="3">
        <v>922.9</v>
      </c>
      <c r="G26" s="15">
        <f t="shared" ref="G26:G29" si="7">F26/E26*100</f>
        <v>7.133250888854537</v>
      </c>
      <c r="H26" s="23" t="s">
        <v>38</v>
      </c>
    </row>
    <row r="27" spans="1:8" x14ac:dyDescent="0.3">
      <c r="A27" s="6" t="s">
        <v>10</v>
      </c>
      <c r="B27" s="3">
        <v>1324.5</v>
      </c>
      <c r="C27" s="3">
        <v>263.5</v>
      </c>
      <c r="D27" s="3">
        <f t="shared" si="5"/>
        <v>19.894299735749339</v>
      </c>
      <c r="E27" s="3">
        <v>1541</v>
      </c>
      <c r="F27" s="3">
        <v>909.6</v>
      </c>
      <c r="G27" s="15">
        <f t="shared" si="7"/>
        <v>59.026606099935108</v>
      </c>
      <c r="H27" s="23" t="s">
        <v>38</v>
      </c>
    </row>
    <row r="28" spans="1:8" x14ac:dyDescent="0.3">
      <c r="A28" s="6" t="s">
        <v>11</v>
      </c>
      <c r="B28" s="3">
        <v>56.2</v>
      </c>
      <c r="C28" s="3">
        <v>17.5</v>
      </c>
      <c r="D28" s="3">
        <f t="shared" si="5"/>
        <v>31.138790035587188</v>
      </c>
      <c r="E28" s="3">
        <v>47</v>
      </c>
      <c r="F28" s="3">
        <v>17.5</v>
      </c>
      <c r="G28" s="15">
        <f t="shared" si="7"/>
        <v>37.234042553191486</v>
      </c>
      <c r="H28" s="23">
        <f t="shared" si="6"/>
        <v>100</v>
      </c>
    </row>
    <row r="29" spans="1:8" hidden="1" x14ac:dyDescent="0.3">
      <c r="A29" s="6" t="s">
        <v>12</v>
      </c>
      <c r="B29" s="3"/>
      <c r="C29" s="3"/>
      <c r="D29" s="3" t="e">
        <f t="shared" si="5"/>
        <v>#DIV/0!</v>
      </c>
      <c r="E29" s="3"/>
      <c r="F29" s="3"/>
      <c r="G29" s="15" t="e">
        <f t="shared" si="7"/>
        <v>#DIV/0!</v>
      </c>
      <c r="H29" s="23" t="e">
        <f t="shared" si="6"/>
        <v>#DIV/0!</v>
      </c>
    </row>
    <row r="30" spans="1:8" ht="27.6" hidden="1" x14ac:dyDescent="0.3">
      <c r="A30" s="6" t="s">
        <v>13</v>
      </c>
      <c r="B30" s="3"/>
      <c r="C30" s="3"/>
      <c r="D30" s="3"/>
      <c r="E30" s="3"/>
      <c r="F30" s="3"/>
      <c r="G30" s="15"/>
      <c r="H30" s="23"/>
    </row>
    <row r="31" spans="1:8" x14ac:dyDescent="0.3">
      <c r="A31" s="4" t="s">
        <v>6</v>
      </c>
      <c r="B31" s="5">
        <f>B24+B25+B26+B27+B28+B30+B29</f>
        <v>9813.4000000000015</v>
      </c>
      <c r="C31" s="5">
        <f>C24+C25+C26+C27+C28+C30+C29</f>
        <v>2195.3000000000002</v>
      </c>
      <c r="D31" s="5">
        <f>C31/B31*100</f>
        <v>22.370432266085146</v>
      </c>
      <c r="E31" s="5">
        <f>E24+E25+E26+E27+E28+E30+E29</f>
        <v>21368.2</v>
      </c>
      <c r="F31" s="5">
        <f>F24+F25+F26+F27+F28+F30+F29</f>
        <v>4731.3</v>
      </c>
      <c r="G31" s="14">
        <f>F31/E31*100</f>
        <v>22.141780777042523</v>
      </c>
      <c r="H31" s="22" t="s">
        <v>38</v>
      </c>
    </row>
    <row r="32" spans="1:8" ht="27.6" x14ac:dyDescent="0.3">
      <c r="A32" s="6" t="s">
        <v>18</v>
      </c>
      <c r="B32" s="3">
        <f>B22-B31</f>
        <v>-41.30000000000291</v>
      </c>
      <c r="C32" s="3">
        <f>C22-C31</f>
        <v>32</v>
      </c>
      <c r="D32" s="3"/>
      <c r="E32" s="15">
        <f>E22-E31</f>
        <v>-5664.6</v>
      </c>
      <c r="F32" s="15">
        <f>F22-F31</f>
        <v>-787.09999999999991</v>
      </c>
      <c r="G32" s="15"/>
      <c r="H32" s="12"/>
    </row>
    <row r="33" spans="1:8" x14ac:dyDescent="0.3">
      <c r="A33" s="27" t="s">
        <v>14</v>
      </c>
      <c r="B33" s="28"/>
      <c r="C33" s="28"/>
      <c r="D33" s="28"/>
      <c r="E33" s="28"/>
      <c r="F33" s="28"/>
      <c r="G33" s="28"/>
      <c r="H33" s="32"/>
    </row>
    <row r="34" spans="1:8" ht="29.25" customHeight="1" x14ac:dyDescent="0.3">
      <c r="A34" s="6" t="s">
        <v>27</v>
      </c>
      <c r="B34" s="3">
        <v>0</v>
      </c>
      <c r="C34" s="3">
        <v>0</v>
      </c>
      <c r="D34" s="3"/>
      <c r="E34" s="3">
        <v>0</v>
      </c>
      <c r="F34" s="3">
        <v>0</v>
      </c>
      <c r="G34" s="15"/>
      <c r="H34" s="13"/>
    </row>
    <row r="35" spans="1:8" ht="55.2" x14ac:dyDescent="0.3">
      <c r="A35" s="16" t="s">
        <v>31</v>
      </c>
      <c r="B35" s="3">
        <v>2000</v>
      </c>
      <c r="C35" s="3"/>
      <c r="D35" s="3"/>
      <c r="E35" s="3">
        <v>1000</v>
      </c>
      <c r="F35" s="3"/>
      <c r="G35" s="15"/>
      <c r="H35" s="13"/>
    </row>
    <row r="36" spans="1:8" ht="75.75" customHeight="1" x14ac:dyDescent="0.3">
      <c r="A36" s="16" t="s">
        <v>32</v>
      </c>
      <c r="B36" s="3">
        <v>-2000</v>
      </c>
      <c r="C36" s="3"/>
      <c r="D36" s="3"/>
      <c r="E36" s="3">
        <v>-1000</v>
      </c>
      <c r="F36" s="3"/>
      <c r="G36" s="15"/>
      <c r="H36" s="13"/>
    </row>
    <row r="37" spans="1:8" ht="33" customHeight="1" x14ac:dyDescent="0.3">
      <c r="A37" s="6" t="s">
        <v>15</v>
      </c>
      <c r="B37" s="3">
        <v>41.3</v>
      </c>
      <c r="C37" s="3">
        <v>-32</v>
      </c>
      <c r="D37" s="3"/>
      <c r="E37" s="3">
        <v>5664.6</v>
      </c>
      <c r="F37" s="3">
        <v>787.1</v>
      </c>
      <c r="G37" s="15"/>
      <c r="H37" s="13"/>
    </row>
    <row r="38" spans="1:8" ht="27.6" x14ac:dyDescent="0.3">
      <c r="A38" s="4" t="s">
        <v>37</v>
      </c>
      <c r="B38" s="5">
        <f>SUM(B34:B37)</f>
        <v>41.3</v>
      </c>
      <c r="C38" s="5">
        <f>SUM(C34:C37)</f>
        <v>-32</v>
      </c>
      <c r="D38" s="5"/>
      <c r="E38" s="14">
        <f>SUM(E34:E37)</f>
        <v>5664.6</v>
      </c>
      <c r="F38" s="14">
        <f>SUM(F34:F37)</f>
        <v>787.1</v>
      </c>
      <c r="G38" s="14"/>
      <c r="H38" s="13"/>
    </row>
    <row r="39" spans="1:8" x14ac:dyDescent="0.3">
      <c r="A39" s="7"/>
      <c r="B39" s="8"/>
      <c r="C39" s="8"/>
      <c r="D39" s="8"/>
      <c r="E39" s="8"/>
      <c r="F39" s="8"/>
      <c r="G39" s="8"/>
    </row>
    <row r="40" spans="1:8" ht="46.8" x14ac:dyDescent="0.3">
      <c r="A40" s="20" t="s">
        <v>21</v>
      </c>
      <c r="B40" s="21"/>
      <c r="C40" s="26"/>
      <c r="D40" s="26"/>
      <c r="E40" s="21" t="s">
        <v>25</v>
      </c>
      <c r="F40" s="26" t="s">
        <v>22</v>
      </c>
      <c r="G40" s="26"/>
      <c r="H40" s="26"/>
    </row>
    <row r="41" spans="1:8" ht="15.6" x14ac:dyDescent="0.3">
      <c r="A41" s="21"/>
      <c r="B41" s="21"/>
      <c r="C41" s="21"/>
      <c r="D41" s="21"/>
      <c r="E41" s="21"/>
      <c r="F41" s="21"/>
      <c r="G41" s="21"/>
      <c r="H41" s="21"/>
    </row>
  </sheetData>
  <mergeCells count="11">
    <mergeCell ref="G1:H1"/>
    <mergeCell ref="A2:H2"/>
    <mergeCell ref="C40:D40"/>
    <mergeCell ref="F40:H40"/>
    <mergeCell ref="A7:H7"/>
    <mergeCell ref="A23:H23"/>
    <mergeCell ref="A33:H33"/>
    <mergeCell ref="A3:H3"/>
    <mergeCell ref="A5:A6"/>
    <mergeCell ref="B5:D5"/>
    <mergeCell ref="E5:G5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2021-04-16T05:29:39Z</cp:lastPrinted>
  <dcterms:created xsi:type="dcterms:W3CDTF">2016-03-17T11:05:02Z</dcterms:created>
  <dcterms:modified xsi:type="dcterms:W3CDTF">2022-07-13T12:28:59Z</dcterms:modified>
</cp:coreProperties>
</file>